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en\FB TE\Beratung Unterlagen\Futterbuch und LKV Auswertung\"/>
    </mc:Choice>
  </mc:AlternateContent>
  <bookViews>
    <workbookView xWindow="480" yWindow="45" windowWidth="15195" windowHeight="11505"/>
  </bookViews>
  <sheets>
    <sheet name="Futterbuch" sheetId="4" r:id="rId1"/>
    <sheet name="Beispiel" sheetId="1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L6" i="4" l="1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L5" i="4"/>
  <c r="I5" i="4"/>
  <c r="F5" i="4"/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5" i="1"/>
  <c r="I6" i="1"/>
  <c r="I7" i="1"/>
  <c r="I8" i="1"/>
  <c r="I9" i="1"/>
  <c r="I10" i="1"/>
  <c r="I11" i="1"/>
  <c r="I12" i="1"/>
  <c r="I13" i="1"/>
  <c r="I14" i="1"/>
  <c r="I15" i="1"/>
  <c r="I16" i="1"/>
  <c r="I5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F6" i="1"/>
  <c r="F7" i="1"/>
  <c r="F8" i="1"/>
  <c r="F9" i="1"/>
  <c r="F10" i="1"/>
  <c r="F11" i="1"/>
  <c r="F12" i="1"/>
  <c r="F13" i="1"/>
  <c r="F14" i="1"/>
  <c r="F15" i="1"/>
  <c r="F16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5" i="1"/>
</calcChain>
</file>

<file path=xl/comments1.xml><?xml version="1.0" encoding="utf-8"?>
<comments xmlns="http://schemas.openxmlformats.org/spreadsheetml/2006/main">
  <authors>
    <author>Andrea Hoeller</author>
    <author>DLR Eifel</author>
  </authors>
  <commentList>
    <comment ref="C4" authorId="0" shapeId="0">
      <text>
        <r>
          <rPr>
            <b/>
            <sz val="9"/>
            <color indexed="81"/>
            <rFont val="Segoe UI"/>
            <charset val="1"/>
          </rPr>
          <t>DLR Eifel:</t>
        </r>
        <r>
          <rPr>
            <sz val="9"/>
            <color indexed="81"/>
            <rFont val="Segoe UI"/>
            <charset val="1"/>
          </rPr>
          <t xml:space="preserve">
abgelieferte Milch für zwei Tage eintragen</t>
        </r>
      </text>
    </comment>
    <comment ref="D4" authorId="1" shapeId="0">
      <text>
        <r>
          <rPr>
            <b/>
            <sz val="8"/>
            <color indexed="81"/>
            <rFont val="Tahoma"/>
          </rPr>
          <t>DLR Eifel:</t>
        </r>
        <r>
          <rPr>
            <sz val="8"/>
            <color indexed="81"/>
            <rFont val="Tahoma"/>
          </rPr>
          <t xml:space="preserve">
bitte die gesamte Menge der verfütterten Kälbermilch, Haushaltsmilch und nicht verwerteter Milch für zwei Tage eintragen!</t>
        </r>
      </text>
    </comment>
    <comment ref="G4" authorId="1" shapeId="0">
      <text>
        <r>
          <rPr>
            <b/>
            <sz val="8"/>
            <color indexed="81"/>
            <rFont val="Tahoma"/>
          </rPr>
          <t>DLR Eifel:</t>
        </r>
        <r>
          <rPr>
            <sz val="8"/>
            <color indexed="81"/>
            <rFont val="Tahoma"/>
          </rPr>
          <t xml:space="preserve">
Menge die täglich vorgelegt wird</t>
        </r>
      </text>
    </comment>
    <comment ref="I4" authorId="0" shapeId="0">
      <text>
        <r>
          <rPr>
            <b/>
            <sz val="9"/>
            <color indexed="81"/>
            <rFont val="Segoe UI"/>
            <charset val="1"/>
          </rPr>
          <t>DLR Eifel:</t>
        </r>
        <r>
          <rPr>
            <sz val="9"/>
            <color indexed="81"/>
            <rFont val="Segoe UI"/>
            <charset val="1"/>
          </rPr>
          <t xml:space="preserve">
um die TM-Aufnahme 
der Kühe berechnen zu können, muss der TS-Gehalt der Mischration am Trog im gelben Eingabefeld eingetragen werden. </t>
        </r>
      </text>
    </comment>
    <comment ref="K4" authorId="1" shapeId="0">
      <text>
        <r>
          <rPr>
            <b/>
            <sz val="8"/>
            <color indexed="81"/>
            <rFont val="Tahoma"/>
          </rPr>
          <t>DLR Eifel:</t>
        </r>
        <r>
          <rPr>
            <sz val="8"/>
            <color indexed="81"/>
            <rFont val="Tahoma"/>
          </rPr>
          <t xml:space="preserve">
gesamte am Transponder oder im Melkstand verfütterte Kraftfuttermenge (alle Kühe) pro Tag</t>
        </r>
      </text>
    </comment>
    <comment ref="L4" authorId="1" shapeId="0">
      <text>
        <r>
          <rPr>
            <b/>
            <sz val="8"/>
            <color indexed="81"/>
            <rFont val="Tahoma"/>
          </rPr>
          <t>DLR Eifel:</t>
        </r>
        <r>
          <rPr>
            <sz val="8"/>
            <color indexed="81"/>
            <rFont val="Tahoma"/>
          </rPr>
          <t xml:space="preserve">
Berechnung der Kraftfuttereffizienz</t>
        </r>
      </text>
    </comment>
  </commentList>
</comments>
</file>

<file path=xl/comments2.xml><?xml version="1.0" encoding="utf-8"?>
<comments xmlns="http://schemas.openxmlformats.org/spreadsheetml/2006/main">
  <authors>
    <author>DLR Eifel</author>
  </authors>
  <commentList>
    <comment ref="D4" authorId="0" shapeId="0">
      <text>
        <r>
          <rPr>
            <b/>
            <sz val="8"/>
            <color indexed="81"/>
            <rFont val="Tahoma"/>
          </rPr>
          <t>DLR Eifel:</t>
        </r>
        <r>
          <rPr>
            <sz val="8"/>
            <color indexed="81"/>
            <rFont val="Tahoma"/>
          </rPr>
          <t xml:space="preserve">
bitte die gesamte Menge der verfütterten Kälbermilch, Haushaltsmilch und nicht verwerteter Milch für zwei Tage eintragen!</t>
        </r>
      </text>
    </comment>
    <comment ref="G4" authorId="0" shapeId="0">
      <text>
        <r>
          <rPr>
            <b/>
            <sz val="8"/>
            <color indexed="81"/>
            <rFont val="Tahoma"/>
          </rPr>
          <t>DLR Eifel:</t>
        </r>
        <r>
          <rPr>
            <sz val="8"/>
            <color indexed="81"/>
            <rFont val="Tahoma"/>
          </rPr>
          <t xml:space="preserve">
Menge die täglich vorgelegt wird</t>
        </r>
      </text>
    </comment>
    <comment ref="K4" authorId="0" shapeId="0">
      <text>
        <r>
          <rPr>
            <b/>
            <sz val="8"/>
            <color indexed="81"/>
            <rFont val="Tahoma"/>
          </rPr>
          <t>DLR Eifel:</t>
        </r>
        <r>
          <rPr>
            <sz val="8"/>
            <color indexed="81"/>
            <rFont val="Tahoma"/>
          </rPr>
          <t xml:space="preserve">
gesamte am Transponder oder im Melkstand verfütterte Kraftfuttermenge pro Tag (alle Kühe)</t>
        </r>
      </text>
    </comment>
    <comment ref="L4" authorId="0" shapeId="0">
      <text>
        <r>
          <rPr>
            <b/>
            <sz val="8"/>
            <color indexed="81"/>
            <rFont val="Tahoma"/>
          </rPr>
          <t>DLR Eifel:</t>
        </r>
        <r>
          <rPr>
            <sz val="8"/>
            <color indexed="81"/>
            <rFont val="Tahoma"/>
          </rPr>
          <t xml:space="preserve">
Berechnung der Kraftfuttereffizienz!</t>
        </r>
      </text>
    </comment>
  </commentList>
</comments>
</file>

<file path=xl/sharedStrings.xml><?xml version="1.0" encoding="utf-8"?>
<sst xmlns="http://schemas.openxmlformats.org/spreadsheetml/2006/main" count="32" uniqueCount="19">
  <si>
    <t>Datum</t>
  </si>
  <si>
    <t>Abgelieferte Milch</t>
  </si>
  <si>
    <t>Gemolkene Kühe</t>
  </si>
  <si>
    <t>Futterbuch für den Monat:</t>
  </si>
  <si>
    <t>Betrieb:</t>
  </si>
  <si>
    <t>Futtervorlage kg FM Kühe</t>
  </si>
  <si>
    <t>Reste Kühe kg</t>
  </si>
  <si>
    <t>g KF/ kg Milch</t>
  </si>
  <si>
    <t>kg KF/ Tag am Transponder</t>
  </si>
  <si>
    <t>kg Kraftfutter (Kühe Mischwagen)</t>
  </si>
  <si>
    <t>Milch: Kälber, Haushalt, nicht verwertbare</t>
  </si>
  <si>
    <t>TS% der Ration am Trog :</t>
  </si>
  <si>
    <t>kg TM/ Kuh am Trog       (     %TS)</t>
  </si>
  <si>
    <t xml:space="preserve"> Økg ML</t>
  </si>
  <si>
    <t xml:space="preserve">Hinweis: gelbe Felder sind Eingabefelder </t>
  </si>
  <si>
    <t>Beispiel (TMR Betrieb)</t>
  </si>
  <si>
    <t>Quelle: BZA Rheinland-Pfalz 2018</t>
  </si>
  <si>
    <t>kg KF/ Tag am Transponder/AMS</t>
  </si>
  <si>
    <t>Den besten Hinweis zur Überprüfung der kostengünstigen Fütterung gibt die Kraftfuttereffizienz über die Kennzahl "g Kraftfutter/kg ECM". Die folgende Grafik zeigt, dass bei den Kraftfutterkosten eine Einsparung von 1 ct/kg Milch möglich ist, wenn je kg erzeugter Milch 50 g weniger verbraucht werden. Spitzenbetriebe haben Kraftfutterkosten von 7,0 ct/kg während bei schlechter Kraftfutterausnutzung die Kosten bei 10 ct/kg ECM und mehr liegen.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</si>
</sst>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10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wrapText="1"/>
    </xf>
    <xf numFmtId="165" fontId="0" fillId="2" borderId="1" xfId="0" applyNumberFormat="1" applyFill="1" applyBorder="1"/>
    <xf numFmtId="165" fontId="0" fillId="2" borderId="2" xfId="0" applyNumberFormat="1" applyFill="1" applyBorder="1"/>
    <xf numFmtId="165" fontId="0" fillId="2" borderId="3" xfId="0" applyNumberFormat="1" applyFill="1" applyBorder="1"/>
    <xf numFmtId="1" fontId="0" fillId="2" borderId="4" xfId="0" applyNumberFormat="1" applyFill="1" applyBorder="1"/>
    <xf numFmtId="0" fontId="0" fillId="2" borderId="5" xfId="0" applyFill="1" applyBorder="1"/>
    <xf numFmtId="0" fontId="2" fillId="0" borderId="6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Protection="1"/>
    <xf numFmtId="0" fontId="3" fillId="0" borderId="9" xfId="0" applyFont="1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3" borderId="12" xfId="0" applyFill="1" applyBorder="1" applyAlignment="1" applyProtection="1">
      <alignment horizontal="center" wrapText="1"/>
    </xf>
    <xf numFmtId="0" fontId="0" fillId="3" borderId="13" xfId="0" applyFill="1" applyBorder="1" applyAlignment="1" applyProtection="1">
      <alignment horizontal="center" wrapText="1"/>
    </xf>
    <xf numFmtId="0" fontId="3" fillId="2" borderId="13" xfId="0" applyFont="1" applyFill="1" applyBorder="1" applyAlignment="1" applyProtection="1">
      <alignment horizontal="center" wrapText="1"/>
    </xf>
    <xf numFmtId="9" fontId="0" fillId="4" borderId="0" xfId="1" applyFont="1" applyFill="1" applyProtection="1">
      <protection locked="0"/>
    </xf>
    <xf numFmtId="0" fontId="3" fillId="2" borderId="14" xfId="0" applyFont="1" applyFill="1" applyBorder="1" applyAlignment="1" applyProtection="1">
      <alignment horizontal="center" wrapText="1"/>
    </xf>
    <xf numFmtId="0" fontId="0" fillId="2" borderId="13" xfId="0" applyFill="1" applyBorder="1" applyAlignment="1" applyProtection="1">
      <alignment horizontal="center" wrapText="1"/>
    </xf>
    <xf numFmtId="165" fontId="0" fillId="2" borderId="15" xfId="0" applyNumberFormat="1" applyFill="1" applyBorder="1" applyProtection="1"/>
    <xf numFmtId="165" fontId="0" fillId="2" borderId="2" xfId="0" applyNumberFormat="1" applyFill="1" applyBorder="1" applyProtection="1"/>
    <xf numFmtId="165" fontId="0" fillId="2" borderId="3" xfId="0" applyNumberFormat="1" applyFill="1" applyBorder="1" applyProtection="1"/>
    <xf numFmtId="9" fontId="1" fillId="4" borderId="0" xfId="1" applyFill="1" applyProtection="1">
      <protection locked="0"/>
    </xf>
    <xf numFmtId="164" fontId="0" fillId="4" borderId="16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64" fontId="0" fillId="4" borderId="18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9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0" borderId="10" xfId="0" applyBorder="1" applyProtection="1">
      <protection locked="0"/>
    </xf>
    <xf numFmtId="1" fontId="0" fillId="2" borderId="5" xfId="0" applyNumberFormat="1" applyFill="1" applyBorder="1"/>
    <xf numFmtId="0" fontId="3" fillId="2" borderId="20" xfId="0" applyFont="1" applyFill="1" applyBorder="1" applyAlignment="1" applyProtection="1">
      <alignment horizontal="center" wrapText="1"/>
    </xf>
    <xf numFmtId="165" fontId="0" fillId="2" borderId="15" xfId="0" applyNumberFormat="1" applyFill="1" applyBorder="1"/>
    <xf numFmtId="0" fontId="9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Kraftfutterkosten und Kraftfuttereffizienz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tint val="77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'[1]Sortierung BZE'!$QV$4:$QV$67</c:f>
              <c:numCache>
                <c:formatCode>General</c:formatCode>
                <c:ptCount val="64"/>
                <c:pt idx="0">
                  <c:v>319.51</c:v>
                </c:pt>
                <c:pt idx="1">
                  <c:v>271.51</c:v>
                </c:pt>
                <c:pt idx="2">
                  <c:v>272.45999999999998</c:v>
                </c:pt>
                <c:pt idx="3">
                  <c:v>448.8</c:v>
                </c:pt>
                <c:pt idx="4">
                  <c:v>278.45</c:v>
                </c:pt>
                <c:pt idx="5">
                  <c:v>231.74</c:v>
                </c:pt>
                <c:pt idx="6">
                  <c:v>267.05</c:v>
                </c:pt>
                <c:pt idx="7">
                  <c:v>282.8</c:v>
                </c:pt>
                <c:pt idx="8">
                  <c:v>273.02</c:v>
                </c:pt>
                <c:pt idx="9">
                  <c:v>251.97</c:v>
                </c:pt>
                <c:pt idx="10">
                  <c:v>304.92</c:v>
                </c:pt>
                <c:pt idx="11">
                  <c:v>215.16</c:v>
                </c:pt>
                <c:pt idx="12">
                  <c:v>316.83</c:v>
                </c:pt>
                <c:pt idx="13">
                  <c:v>315.23</c:v>
                </c:pt>
                <c:pt idx="14">
                  <c:v>287.98</c:v>
                </c:pt>
                <c:pt idx="15">
                  <c:v>349.62</c:v>
                </c:pt>
                <c:pt idx="16">
                  <c:v>296.95999999999998</c:v>
                </c:pt>
                <c:pt idx="17">
                  <c:v>266.76</c:v>
                </c:pt>
                <c:pt idx="18">
                  <c:v>320.31</c:v>
                </c:pt>
                <c:pt idx="19">
                  <c:v>294.14999999999998</c:v>
                </c:pt>
                <c:pt idx="20">
                  <c:v>280.52999999999997</c:v>
                </c:pt>
                <c:pt idx="21">
                  <c:v>231.78</c:v>
                </c:pt>
                <c:pt idx="22">
                  <c:v>374.62</c:v>
                </c:pt>
                <c:pt idx="23">
                  <c:v>380.84</c:v>
                </c:pt>
                <c:pt idx="24">
                  <c:v>215.36</c:v>
                </c:pt>
                <c:pt idx="25">
                  <c:v>364.94</c:v>
                </c:pt>
                <c:pt idx="26">
                  <c:v>301.04000000000002</c:v>
                </c:pt>
                <c:pt idx="27">
                  <c:v>365.84</c:v>
                </c:pt>
                <c:pt idx="28">
                  <c:v>271.89999999999998</c:v>
                </c:pt>
                <c:pt idx="29">
                  <c:v>326.07</c:v>
                </c:pt>
                <c:pt idx="30">
                  <c:v>305.82</c:v>
                </c:pt>
                <c:pt idx="31">
                  <c:v>261.83999999999997</c:v>
                </c:pt>
                <c:pt idx="32">
                  <c:v>292.45999999999998</c:v>
                </c:pt>
                <c:pt idx="33">
                  <c:v>329.6</c:v>
                </c:pt>
                <c:pt idx="34">
                  <c:v>231.93</c:v>
                </c:pt>
                <c:pt idx="35">
                  <c:v>325.88</c:v>
                </c:pt>
                <c:pt idx="36">
                  <c:v>297.81</c:v>
                </c:pt>
                <c:pt idx="37">
                  <c:v>292.74</c:v>
                </c:pt>
                <c:pt idx="38">
                  <c:v>324.61</c:v>
                </c:pt>
                <c:pt idx="39">
                  <c:v>221.84</c:v>
                </c:pt>
                <c:pt idx="40">
                  <c:v>332.55</c:v>
                </c:pt>
                <c:pt idx="41">
                  <c:v>343.2</c:v>
                </c:pt>
                <c:pt idx="42">
                  <c:v>325.45999999999998</c:v>
                </c:pt>
                <c:pt idx="43">
                  <c:v>264.57</c:v>
                </c:pt>
                <c:pt idx="44">
                  <c:v>331.14</c:v>
                </c:pt>
                <c:pt idx="45">
                  <c:v>273.26</c:v>
                </c:pt>
                <c:pt idx="46">
                  <c:v>254.89</c:v>
                </c:pt>
                <c:pt idx="47">
                  <c:v>245.01</c:v>
                </c:pt>
                <c:pt idx="48">
                  <c:v>286.27</c:v>
                </c:pt>
                <c:pt idx="49">
                  <c:v>324.31</c:v>
                </c:pt>
                <c:pt idx="50">
                  <c:v>265.2</c:v>
                </c:pt>
                <c:pt idx="51">
                  <c:v>340.66</c:v>
                </c:pt>
                <c:pt idx="52">
                  <c:v>319.74</c:v>
                </c:pt>
                <c:pt idx="53">
                  <c:v>407.33</c:v>
                </c:pt>
                <c:pt idx="54">
                  <c:v>341.72</c:v>
                </c:pt>
                <c:pt idx="55">
                  <c:v>283.68</c:v>
                </c:pt>
                <c:pt idx="56">
                  <c:v>329.76</c:v>
                </c:pt>
                <c:pt idx="57">
                  <c:v>318.87</c:v>
                </c:pt>
                <c:pt idx="58">
                  <c:v>233.82</c:v>
                </c:pt>
                <c:pt idx="59">
                  <c:v>262.33999999999997</c:v>
                </c:pt>
                <c:pt idx="60">
                  <c:v>267.2</c:v>
                </c:pt>
                <c:pt idx="61">
                  <c:v>331.37</c:v>
                </c:pt>
                <c:pt idx="62">
                  <c:v>364.1</c:v>
                </c:pt>
                <c:pt idx="63">
                  <c:v>296.85000000000002</c:v>
                </c:pt>
              </c:numCache>
            </c:numRef>
          </c:xVal>
          <c:yVal>
            <c:numRef>
              <c:f>'[1]Sortierung BZE'!$IZ$4:$IZ$67</c:f>
              <c:numCache>
                <c:formatCode>General</c:formatCode>
                <c:ptCount val="64"/>
                <c:pt idx="0">
                  <c:v>8.2552996768698605</c:v>
                </c:pt>
                <c:pt idx="1">
                  <c:v>7.7426720633192501</c:v>
                </c:pt>
                <c:pt idx="2">
                  <c:v>6.9331948533964898</c:v>
                </c:pt>
                <c:pt idx="3">
                  <c:v>10.417784518128199</c:v>
                </c:pt>
                <c:pt idx="4">
                  <c:v>7.1463771061836399</c:v>
                </c:pt>
                <c:pt idx="5">
                  <c:v>6.6872601537438401</c:v>
                </c:pt>
                <c:pt idx="6">
                  <c:v>6.4256107069048296</c:v>
                </c:pt>
                <c:pt idx="7">
                  <c:v>6.9403840738667402</c:v>
                </c:pt>
                <c:pt idx="8">
                  <c:v>7.8367098954973997</c:v>
                </c:pt>
                <c:pt idx="9">
                  <c:v>7.7999541817114002</c:v>
                </c:pt>
                <c:pt idx="10">
                  <c:v>7.2716171761750701</c:v>
                </c:pt>
                <c:pt idx="11">
                  <c:v>7.5953376059953497</c:v>
                </c:pt>
                <c:pt idx="12">
                  <c:v>7.9425960629039096</c:v>
                </c:pt>
                <c:pt idx="13">
                  <c:v>7.2819135668270896</c:v>
                </c:pt>
                <c:pt idx="14">
                  <c:v>9.0236148637729592</c:v>
                </c:pt>
                <c:pt idx="15">
                  <c:v>9.6166605800764593</c:v>
                </c:pt>
                <c:pt idx="16">
                  <c:v>7.0148589403236601</c:v>
                </c:pt>
                <c:pt idx="17">
                  <c:v>8.5159276452401897</c:v>
                </c:pt>
                <c:pt idx="18">
                  <c:v>7.1458800536762199</c:v>
                </c:pt>
                <c:pt idx="19">
                  <c:v>6.8118505361913702</c:v>
                </c:pt>
                <c:pt idx="20">
                  <c:v>9.4722525484231106</c:v>
                </c:pt>
                <c:pt idx="21">
                  <c:v>6.3740507190452602</c:v>
                </c:pt>
                <c:pt idx="22">
                  <c:v>12.0768655327544</c:v>
                </c:pt>
                <c:pt idx="23">
                  <c:v>8.5733842032682492</c:v>
                </c:pt>
                <c:pt idx="24">
                  <c:v>5.8863194924469298</c:v>
                </c:pt>
                <c:pt idx="25">
                  <c:v>8.7568323657736702</c:v>
                </c:pt>
                <c:pt idx="26">
                  <c:v>8.2443131468272401</c:v>
                </c:pt>
                <c:pt idx="27">
                  <c:v>8.6004996190264702</c:v>
                </c:pt>
                <c:pt idx="28">
                  <c:v>8.2173843291352</c:v>
                </c:pt>
                <c:pt idx="29">
                  <c:v>8.8111185720503808</c:v>
                </c:pt>
                <c:pt idx="30">
                  <c:v>8.7429504863303595</c:v>
                </c:pt>
                <c:pt idx="31">
                  <c:v>7.1966774817018999</c:v>
                </c:pt>
                <c:pt idx="32">
                  <c:v>7.9164599800129301</c:v>
                </c:pt>
                <c:pt idx="33">
                  <c:v>9.3831590549960904</c:v>
                </c:pt>
                <c:pt idx="34">
                  <c:v>8.7897946807961898</c:v>
                </c:pt>
                <c:pt idx="35">
                  <c:v>9.6364242405967193</c:v>
                </c:pt>
                <c:pt idx="36">
                  <c:v>8.1460906399121598</c:v>
                </c:pt>
                <c:pt idx="37">
                  <c:v>9.4146692146692104</c:v>
                </c:pt>
                <c:pt idx="38">
                  <c:v>9.1196913396847705</c:v>
                </c:pt>
                <c:pt idx="39">
                  <c:v>7.6463315216857204</c:v>
                </c:pt>
                <c:pt idx="40">
                  <c:v>10.413935137576599</c:v>
                </c:pt>
                <c:pt idx="41">
                  <c:v>9.6007260931578795</c:v>
                </c:pt>
                <c:pt idx="42">
                  <c:v>8.5119175347254608</c:v>
                </c:pt>
                <c:pt idx="43">
                  <c:v>7.3306667886135202</c:v>
                </c:pt>
                <c:pt idx="44">
                  <c:v>8.6559625186298899</c:v>
                </c:pt>
                <c:pt idx="45">
                  <c:v>9.2396495620938008</c:v>
                </c:pt>
                <c:pt idx="46">
                  <c:v>7.4959767058756199</c:v>
                </c:pt>
                <c:pt idx="47">
                  <c:v>7.0043335430185802</c:v>
                </c:pt>
                <c:pt idx="48">
                  <c:v>8.9442518575902099</c:v>
                </c:pt>
                <c:pt idx="49">
                  <c:v>7.97035377334951</c:v>
                </c:pt>
                <c:pt idx="50">
                  <c:v>8.3430153452396798</c:v>
                </c:pt>
                <c:pt idx="51">
                  <c:v>9.1819735271667309</c:v>
                </c:pt>
                <c:pt idx="52">
                  <c:v>8.2939709750941297</c:v>
                </c:pt>
                <c:pt idx="53">
                  <c:v>11.7518524973295</c:v>
                </c:pt>
                <c:pt idx="54">
                  <c:v>7.9991065494360196</c:v>
                </c:pt>
                <c:pt idx="55">
                  <c:v>8.1286966834935601</c:v>
                </c:pt>
                <c:pt idx="56">
                  <c:v>9.4386200166676097</c:v>
                </c:pt>
                <c:pt idx="57">
                  <c:v>10.394371538809899</c:v>
                </c:pt>
                <c:pt idx="58">
                  <c:v>7.0716914696972397</c:v>
                </c:pt>
                <c:pt idx="59">
                  <c:v>8.6797559541591003</c:v>
                </c:pt>
                <c:pt idx="60">
                  <c:v>7.7900581623484797</c:v>
                </c:pt>
                <c:pt idx="61">
                  <c:v>12.047148958280101</c:v>
                </c:pt>
                <c:pt idx="62">
                  <c:v>11.569041651523399</c:v>
                </c:pt>
                <c:pt idx="63">
                  <c:v>9.3029575160660496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298408"/>
        <c:axId val="187298792"/>
      </c:scatterChart>
      <c:valAx>
        <c:axId val="187298408"/>
        <c:scaling>
          <c:orientation val="minMax"/>
          <c:max val="400"/>
          <c:min val="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g</a:t>
                </a:r>
                <a:r>
                  <a:rPr lang="de-DE" baseline="0"/>
                  <a:t> Kraftfutter/ kg ECM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7298792"/>
        <c:crosses val="autoZero"/>
        <c:crossBetween val="midCat"/>
      </c:valAx>
      <c:valAx>
        <c:axId val="187298792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ct/kg ECM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7298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0</xdr:row>
      <xdr:rowOff>19050</xdr:rowOff>
    </xdr:from>
    <xdr:to>
      <xdr:col>11</xdr:col>
      <xdr:colOff>676275</xdr:colOff>
      <xdr:row>2</xdr:row>
      <xdr:rowOff>95250</xdr:rowOff>
    </xdr:to>
    <xdr:pic>
      <xdr:nvPicPr>
        <xdr:cNvPr id="2061" name="Picture 1" descr="Logo-DLR-Eife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19050"/>
          <a:ext cx="390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38</xdr:row>
      <xdr:rowOff>19050</xdr:rowOff>
    </xdr:from>
    <xdr:to>
      <xdr:col>6</xdr:col>
      <xdr:colOff>742950</xdr:colOff>
      <xdr:row>54</xdr:row>
      <xdr:rowOff>133350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285750</xdr:colOff>
      <xdr:row>0</xdr:row>
      <xdr:rowOff>19050</xdr:rowOff>
    </xdr:from>
    <xdr:to>
      <xdr:col>11</xdr:col>
      <xdr:colOff>676275</xdr:colOff>
      <xdr:row>2</xdr:row>
      <xdr:rowOff>95250</xdr:rowOff>
    </xdr:to>
    <xdr:pic>
      <xdr:nvPicPr>
        <xdr:cNvPr id="1032" name="Picture 2" descr="Logo-DLR-Eife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19050"/>
          <a:ext cx="390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Beratungsringe/BZA%202018/Export-Datei%20alle%20Daten%2013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ierung Grundfutterleistung"/>
      <sheetName val="Produktionskosten Färsen"/>
      <sheetName val="Sortierung BZE"/>
      <sheetName val="Sortierung Milchleistung"/>
      <sheetName val="Sortierung AMS"/>
      <sheetName val="Export-Brutto-2017_Export BO2DL"/>
      <sheetName val="Färsen"/>
    </sheetNames>
    <sheetDataSet>
      <sheetData sheetId="0"/>
      <sheetData sheetId="1"/>
      <sheetData sheetId="2">
        <row r="4">
          <cell r="IZ4">
            <v>8.2552996768698605</v>
          </cell>
          <cell r="QV4">
            <v>319.51</v>
          </cell>
        </row>
        <row r="5">
          <cell r="IZ5">
            <v>7.7426720633192501</v>
          </cell>
          <cell r="QV5">
            <v>271.51</v>
          </cell>
        </row>
        <row r="6">
          <cell r="IZ6">
            <v>6.9331948533964898</v>
          </cell>
          <cell r="QV6">
            <v>272.45999999999998</v>
          </cell>
        </row>
        <row r="7">
          <cell r="IZ7">
            <v>10.417784518128199</v>
          </cell>
          <cell r="QV7">
            <v>448.8</v>
          </cell>
        </row>
        <row r="8">
          <cell r="IZ8">
            <v>7.1463771061836399</v>
          </cell>
          <cell r="QV8">
            <v>278.45</v>
          </cell>
        </row>
        <row r="9">
          <cell r="IZ9">
            <v>6.6872601537438401</v>
          </cell>
          <cell r="QV9">
            <v>231.74</v>
          </cell>
        </row>
        <row r="10">
          <cell r="IZ10">
            <v>6.4256107069048296</v>
          </cell>
          <cell r="QV10">
            <v>267.05</v>
          </cell>
        </row>
        <row r="11">
          <cell r="IZ11">
            <v>6.9403840738667402</v>
          </cell>
          <cell r="QV11">
            <v>282.8</v>
          </cell>
        </row>
        <row r="12">
          <cell r="IZ12">
            <v>7.8367098954973997</v>
          </cell>
          <cell r="QV12">
            <v>273.02</v>
          </cell>
        </row>
        <row r="13">
          <cell r="IZ13">
            <v>7.7999541817114002</v>
          </cell>
          <cell r="QV13">
            <v>251.97</v>
          </cell>
        </row>
        <row r="14">
          <cell r="IZ14">
            <v>7.2716171761750701</v>
          </cell>
          <cell r="QV14">
            <v>304.92</v>
          </cell>
        </row>
        <row r="15">
          <cell r="IZ15">
            <v>7.5953376059953497</v>
          </cell>
          <cell r="QV15">
            <v>215.16</v>
          </cell>
        </row>
        <row r="16">
          <cell r="IZ16">
            <v>7.9425960629039096</v>
          </cell>
          <cell r="QV16">
            <v>316.83</v>
          </cell>
        </row>
        <row r="17">
          <cell r="IZ17">
            <v>7.2819135668270896</v>
          </cell>
          <cell r="QV17">
            <v>315.23</v>
          </cell>
        </row>
        <row r="18">
          <cell r="IZ18">
            <v>9.0236148637729592</v>
          </cell>
          <cell r="QV18">
            <v>287.98</v>
          </cell>
        </row>
        <row r="19">
          <cell r="IZ19">
            <v>9.6166605800764593</v>
          </cell>
          <cell r="QV19">
            <v>349.62</v>
          </cell>
        </row>
        <row r="20">
          <cell r="IZ20">
            <v>7.0148589403236601</v>
          </cell>
          <cell r="QV20">
            <v>296.95999999999998</v>
          </cell>
        </row>
        <row r="21">
          <cell r="IZ21">
            <v>8.5159276452401897</v>
          </cell>
          <cell r="QV21">
            <v>266.76</v>
          </cell>
        </row>
        <row r="22">
          <cell r="IZ22">
            <v>7.1458800536762199</v>
          </cell>
          <cell r="QV22">
            <v>320.31</v>
          </cell>
        </row>
        <row r="23">
          <cell r="IZ23">
            <v>6.8118505361913702</v>
          </cell>
          <cell r="QV23">
            <v>294.14999999999998</v>
          </cell>
        </row>
        <row r="24">
          <cell r="IZ24">
            <v>9.4722525484231106</v>
          </cell>
          <cell r="QV24">
            <v>280.52999999999997</v>
          </cell>
        </row>
        <row r="25">
          <cell r="IZ25">
            <v>6.3740507190452602</v>
          </cell>
          <cell r="QV25">
            <v>231.78</v>
          </cell>
        </row>
        <row r="26">
          <cell r="IZ26">
            <v>12.0768655327544</v>
          </cell>
          <cell r="QV26">
            <v>374.62</v>
          </cell>
        </row>
        <row r="27">
          <cell r="IZ27">
            <v>8.5733842032682492</v>
          </cell>
          <cell r="QV27">
            <v>380.84</v>
          </cell>
        </row>
        <row r="28">
          <cell r="IZ28">
            <v>5.8863194924469298</v>
          </cell>
          <cell r="QV28">
            <v>215.36</v>
          </cell>
        </row>
        <row r="29">
          <cell r="IZ29">
            <v>8.7568323657736702</v>
          </cell>
          <cell r="QV29">
            <v>364.94</v>
          </cell>
        </row>
        <row r="30">
          <cell r="IZ30">
            <v>8.2443131468272401</v>
          </cell>
          <cell r="QV30">
            <v>301.04000000000002</v>
          </cell>
        </row>
        <row r="31">
          <cell r="IZ31">
            <v>8.6004996190264702</v>
          </cell>
          <cell r="QV31">
            <v>365.84</v>
          </cell>
        </row>
        <row r="32">
          <cell r="IZ32">
            <v>8.2173843291352</v>
          </cell>
          <cell r="QV32">
            <v>271.89999999999998</v>
          </cell>
        </row>
        <row r="33">
          <cell r="IZ33">
            <v>8.8111185720503808</v>
          </cell>
          <cell r="QV33">
            <v>326.07</v>
          </cell>
        </row>
        <row r="34">
          <cell r="IZ34">
            <v>8.7429504863303595</v>
          </cell>
          <cell r="QV34">
            <v>305.82</v>
          </cell>
        </row>
        <row r="35">
          <cell r="IZ35">
            <v>7.1966774817018999</v>
          </cell>
          <cell r="QV35">
            <v>261.83999999999997</v>
          </cell>
        </row>
        <row r="36">
          <cell r="IZ36">
            <v>7.9164599800129301</v>
          </cell>
          <cell r="QV36">
            <v>292.45999999999998</v>
          </cell>
        </row>
        <row r="37">
          <cell r="IZ37">
            <v>9.3831590549960904</v>
          </cell>
          <cell r="QV37">
            <v>329.6</v>
          </cell>
        </row>
        <row r="38">
          <cell r="IZ38">
            <v>8.7897946807961898</v>
          </cell>
          <cell r="QV38">
            <v>231.93</v>
          </cell>
        </row>
        <row r="39">
          <cell r="IZ39">
            <v>9.6364242405967193</v>
          </cell>
          <cell r="QV39">
            <v>325.88</v>
          </cell>
        </row>
        <row r="40">
          <cell r="IZ40">
            <v>8.1460906399121598</v>
          </cell>
          <cell r="QV40">
            <v>297.81</v>
          </cell>
        </row>
        <row r="41">
          <cell r="IZ41">
            <v>9.4146692146692104</v>
          </cell>
          <cell r="QV41">
            <v>292.74</v>
          </cell>
        </row>
        <row r="42">
          <cell r="IZ42">
            <v>9.1196913396847705</v>
          </cell>
          <cell r="QV42">
            <v>324.61</v>
          </cell>
        </row>
        <row r="43">
          <cell r="IZ43">
            <v>7.6463315216857204</v>
          </cell>
          <cell r="QV43">
            <v>221.84</v>
          </cell>
        </row>
        <row r="44">
          <cell r="IZ44">
            <v>10.413935137576599</v>
          </cell>
          <cell r="QV44">
            <v>332.55</v>
          </cell>
        </row>
        <row r="45">
          <cell r="IZ45">
            <v>9.6007260931578795</v>
          </cell>
          <cell r="QV45">
            <v>343.2</v>
          </cell>
        </row>
        <row r="46">
          <cell r="IZ46">
            <v>8.5119175347254608</v>
          </cell>
          <cell r="QV46">
            <v>325.45999999999998</v>
          </cell>
        </row>
        <row r="47">
          <cell r="IZ47">
            <v>7.3306667886135202</v>
          </cell>
          <cell r="QV47">
            <v>264.57</v>
          </cell>
        </row>
        <row r="48">
          <cell r="IZ48">
            <v>8.6559625186298899</v>
          </cell>
          <cell r="QV48">
            <v>331.14</v>
          </cell>
        </row>
        <row r="49">
          <cell r="IZ49">
            <v>9.2396495620938008</v>
          </cell>
          <cell r="QV49">
            <v>273.26</v>
          </cell>
        </row>
        <row r="50">
          <cell r="IZ50">
            <v>7.4959767058756199</v>
          </cell>
          <cell r="QV50">
            <v>254.89</v>
          </cell>
        </row>
        <row r="51">
          <cell r="IZ51">
            <v>7.0043335430185802</v>
          </cell>
          <cell r="QV51">
            <v>245.01</v>
          </cell>
        </row>
        <row r="52">
          <cell r="IZ52">
            <v>8.9442518575902099</v>
          </cell>
          <cell r="QV52">
            <v>286.27</v>
          </cell>
        </row>
        <row r="53">
          <cell r="IZ53">
            <v>7.97035377334951</v>
          </cell>
          <cell r="QV53">
            <v>324.31</v>
          </cell>
        </row>
        <row r="54">
          <cell r="IZ54">
            <v>8.3430153452396798</v>
          </cell>
          <cell r="QV54">
            <v>265.2</v>
          </cell>
        </row>
        <row r="55">
          <cell r="IZ55">
            <v>9.1819735271667309</v>
          </cell>
          <cell r="QV55">
            <v>340.66</v>
          </cell>
        </row>
        <row r="56">
          <cell r="IZ56">
            <v>8.2939709750941297</v>
          </cell>
          <cell r="QV56">
            <v>319.74</v>
          </cell>
        </row>
        <row r="57">
          <cell r="IZ57">
            <v>11.7518524973295</v>
          </cell>
          <cell r="QV57">
            <v>407.33</v>
          </cell>
        </row>
        <row r="58">
          <cell r="IZ58">
            <v>7.9991065494360196</v>
          </cell>
          <cell r="QV58">
            <v>341.72</v>
          </cell>
        </row>
        <row r="59">
          <cell r="IZ59">
            <v>8.1286966834935601</v>
          </cell>
          <cell r="QV59">
            <v>283.68</v>
          </cell>
        </row>
        <row r="60">
          <cell r="IZ60">
            <v>9.4386200166676097</v>
          </cell>
          <cell r="QV60">
            <v>329.76</v>
          </cell>
        </row>
        <row r="61">
          <cell r="IZ61">
            <v>10.394371538809899</v>
          </cell>
          <cell r="QV61">
            <v>318.87</v>
          </cell>
        </row>
        <row r="62">
          <cell r="IZ62">
            <v>7.0716914696972397</v>
          </cell>
          <cell r="QV62">
            <v>233.82</v>
          </cell>
        </row>
        <row r="63">
          <cell r="IZ63">
            <v>8.6797559541591003</v>
          </cell>
          <cell r="QV63">
            <v>262.33999999999997</v>
          </cell>
        </row>
        <row r="64">
          <cell r="IZ64">
            <v>7.7900581623484797</v>
          </cell>
          <cell r="QV64">
            <v>267.2</v>
          </cell>
        </row>
        <row r="65">
          <cell r="IZ65">
            <v>12.047148958280101</v>
          </cell>
          <cell r="QV65">
            <v>331.37</v>
          </cell>
        </row>
        <row r="66">
          <cell r="IZ66">
            <v>11.569041651523399</v>
          </cell>
          <cell r="QV66">
            <v>364.1</v>
          </cell>
        </row>
        <row r="67">
          <cell r="IZ67">
            <v>9.3029575160660496</v>
          </cell>
          <cell r="QV67">
            <v>296.85000000000002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6"/>
  <sheetViews>
    <sheetView tabSelected="1" workbookViewId="0">
      <selection activeCell="L25" sqref="L25"/>
    </sheetView>
  </sheetViews>
  <sheetFormatPr baseColWidth="10" defaultRowHeight="12.75" x14ac:dyDescent="0.2"/>
  <cols>
    <col min="1" max="1" width="3.85546875" customWidth="1"/>
    <col min="4" max="4" width="12.140625" customWidth="1"/>
    <col min="9" max="9" width="11" customWidth="1"/>
    <col min="10" max="10" width="11.7109375" customWidth="1"/>
  </cols>
  <sheetData>
    <row r="1" spans="2:12" ht="15" x14ac:dyDescent="0.25">
      <c r="B1" s="7" t="s">
        <v>3</v>
      </c>
      <c r="C1" s="8"/>
      <c r="D1" s="8"/>
      <c r="E1" s="9"/>
      <c r="F1" s="10"/>
      <c r="G1" s="10"/>
      <c r="H1" s="10"/>
      <c r="I1" s="10"/>
      <c r="J1" s="10"/>
      <c r="K1" s="10"/>
      <c r="L1" s="10"/>
    </row>
    <row r="2" spans="2:12" ht="32.25" customHeight="1" x14ac:dyDescent="0.2">
      <c r="B2" s="11" t="s">
        <v>4</v>
      </c>
      <c r="C2" s="12"/>
      <c r="D2" s="12"/>
      <c r="E2" s="13"/>
      <c r="F2" s="10"/>
      <c r="G2" s="10"/>
      <c r="H2" s="10"/>
      <c r="I2" s="10"/>
      <c r="J2" s="10"/>
      <c r="K2" s="10"/>
      <c r="L2" s="10"/>
    </row>
    <row r="3" spans="2:12" ht="13.5" thickBot="1" x14ac:dyDescent="0.25">
      <c r="B3" s="10"/>
      <c r="C3" s="10"/>
      <c r="D3" s="10"/>
      <c r="E3" s="10"/>
      <c r="F3" s="10"/>
      <c r="G3" s="10"/>
      <c r="H3" s="10"/>
      <c r="I3" s="10" t="s">
        <v>11</v>
      </c>
      <c r="J3" s="10"/>
      <c r="K3" s="23">
        <v>0.46</v>
      </c>
      <c r="L3" s="10"/>
    </row>
    <row r="4" spans="2:12" s="1" customFormat="1" ht="67.5" customHeight="1" thickBot="1" x14ac:dyDescent="0.25">
      <c r="B4" s="14" t="s">
        <v>0</v>
      </c>
      <c r="C4" s="15" t="s">
        <v>1</v>
      </c>
      <c r="D4" s="15" t="s">
        <v>10</v>
      </c>
      <c r="E4" s="15" t="s">
        <v>2</v>
      </c>
      <c r="F4" s="16" t="s">
        <v>13</v>
      </c>
      <c r="G4" s="15" t="s">
        <v>5</v>
      </c>
      <c r="H4" s="15" t="s">
        <v>6</v>
      </c>
      <c r="I4" s="19" t="s">
        <v>12</v>
      </c>
      <c r="J4" s="15" t="s">
        <v>9</v>
      </c>
      <c r="K4" s="15" t="s">
        <v>17</v>
      </c>
      <c r="L4" s="36" t="s">
        <v>7</v>
      </c>
    </row>
    <row r="5" spans="2:12" x14ac:dyDescent="0.2">
      <c r="B5" s="24"/>
      <c r="C5" s="25"/>
      <c r="D5" s="25"/>
      <c r="E5" s="25"/>
      <c r="F5" s="37" t="str">
        <f>IF(E5="","",(0.5*C5+D5)/E5)</f>
        <v/>
      </c>
      <c r="G5" s="30"/>
      <c r="H5" s="31"/>
      <c r="I5" s="20" t="str">
        <f>IF(E5="","",((G5-H5)*$K$3)/E5)</f>
        <v/>
      </c>
      <c r="J5" s="30"/>
      <c r="K5" s="30"/>
      <c r="L5" s="5" t="str">
        <f>IF(E5="","",(J5+K5)/((C5+D5)/2)*1000)</f>
        <v/>
      </c>
    </row>
    <row r="6" spans="2:12" x14ac:dyDescent="0.2">
      <c r="B6" s="26"/>
      <c r="C6" s="27"/>
      <c r="D6" s="27"/>
      <c r="E6" s="27"/>
      <c r="F6" s="3" t="str">
        <f t="shared" ref="F6:F34" si="0">IF(E6="","",(0.5*C6+D6)/E6)</f>
        <v/>
      </c>
      <c r="G6" s="32"/>
      <c r="H6" s="32"/>
      <c r="I6" s="20" t="str">
        <f t="shared" ref="I6:I33" si="1">IF(E6="","",((G6-H6)*$K$3)/E6)</f>
        <v/>
      </c>
      <c r="J6" s="32"/>
      <c r="K6" s="32"/>
      <c r="L6" s="5" t="str">
        <f t="shared" ref="L6:L34" si="2">IF(E6="","",(J6+K6)/((C6+D6)/2)*1000)</f>
        <v/>
      </c>
    </row>
    <row r="7" spans="2:12" x14ac:dyDescent="0.2">
      <c r="B7" s="26"/>
      <c r="C7" s="27"/>
      <c r="D7" s="27"/>
      <c r="E7" s="27"/>
      <c r="F7" s="3" t="str">
        <f t="shared" si="0"/>
        <v/>
      </c>
      <c r="G7" s="32"/>
      <c r="H7" s="32"/>
      <c r="I7" s="20" t="str">
        <f t="shared" si="1"/>
        <v/>
      </c>
      <c r="J7" s="32"/>
      <c r="K7" s="32"/>
      <c r="L7" s="5" t="str">
        <f t="shared" si="2"/>
        <v/>
      </c>
    </row>
    <row r="8" spans="2:12" x14ac:dyDescent="0.2">
      <c r="B8" s="26"/>
      <c r="C8" s="27"/>
      <c r="D8" s="27"/>
      <c r="E8" s="27"/>
      <c r="F8" s="3" t="str">
        <f t="shared" si="0"/>
        <v/>
      </c>
      <c r="G8" s="32"/>
      <c r="H8" s="32"/>
      <c r="I8" s="20" t="str">
        <f t="shared" si="1"/>
        <v/>
      </c>
      <c r="J8" s="32"/>
      <c r="K8" s="32"/>
      <c r="L8" s="5" t="str">
        <f t="shared" si="2"/>
        <v/>
      </c>
    </row>
    <row r="9" spans="2:12" x14ac:dyDescent="0.2">
      <c r="B9" s="26"/>
      <c r="C9" s="27"/>
      <c r="D9" s="27"/>
      <c r="E9" s="27"/>
      <c r="F9" s="3" t="str">
        <f t="shared" si="0"/>
        <v/>
      </c>
      <c r="G9" s="32"/>
      <c r="H9" s="32"/>
      <c r="I9" s="20" t="str">
        <f t="shared" si="1"/>
        <v/>
      </c>
      <c r="J9" s="32"/>
      <c r="K9" s="32"/>
      <c r="L9" s="5" t="str">
        <f t="shared" si="2"/>
        <v/>
      </c>
    </row>
    <row r="10" spans="2:12" x14ac:dyDescent="0.2">
      <c r="B10" s="26"/>
      <c r="C10" s="27"/>
      <c r="D10" s="27"/>
      <c r="E10" s="27"/>
      <c r="F10" s="3" t="str">
        <f t="shared" si="0"/>
        <v/>
      </c>
      <c r="G10" s="32"/>
      <c r="H10" s="32"/>
      <c r="I10" s="20" t="str">
        <f t="shared" si="1"/>
        <v/>
      </c>
      <c r="J10" s="32"/>
      <c r="K10" s="32"/>
      <c r="L10" s="5" t="str">
        <f t="shared" si="2"/>
        <v/>
      </c>
    </row>
    <row r="11" spans="2:12" x14ac:dyDescent="0.2">
      <c r="B11" s="26"/>
      <c r="C11" s="27"/>
      <c r="D11" s="27"/>
      <c r="E11" s="27"/>
      <c r="F11" s="3" t="str">
        <f t="shared" si="0"/>
        <v/>
      </c>
      <c r="G11" s="32"/>
      <c r="H11" s="32"/>
      <c r="I11" s="20" t="str">
        <f t="shared" si="1"/>
        <v/>
      </c>
      <c r="J11" s="32"/>
      <c r="K11" s="32"/>
      <c r="L11" s="5" t="str">
        <f t="shared" si="2"/>
        <v/>
      </c>
    </row>
    <row r="12" spans="2:12" x14ac:dyDescent="0.2">
      <c r="B12" s="26"/>
      <c r="C12" s="27"/>
      <c r="D12" s="27"/>
      <c r="E12" s="27"/>
      <c r="F12" s="3" t="str">
        <f t="shared" si="0"/>
        <v/>
      </c>
      <c r="G12" s="32"/>
      <c r="H12" s="32"/>
      <c r="I12" s="20" t="str">
        <f t="shared" si="1"/>
        <v/>
      </c>
      <c r="J12" s="32"/>
      <c r="K12" s="32"/>
      <c r="L12" s="5" t="str">
        <f t="shared" si="2"/>
        <v/>
      </c>
    </row>
    <row r="13" spans="2:12" x14ac:dyDescent="0.2">
      <c r="B13" s="26"/>
      <c r="C13" s="27"/>
      <c r="D13" s="27"/>
      <c r="E13" s="27"/>
      <c r="F13" s="3" t="str">
        <f t="shared" si="0"/>
        <v/>
      </c>
      <c r="G13" s="32"/>
      <c r="H13" s="32"/>
      <c r="I13" s="20" t="str">
        <f t="shared" si="1"/>
        <v/>
      </c>
      <c r="J13" s="32"/>
      <c r="K13" s="32"/>
      <c r="L13" s="5" t="str">
        <f t="shared" si="2"/>
        <v/>
      </c>
    </row>
    <row r="14" spans="2:12" x14ac:dyDescent="0.2">
      <c r="B14" s="26"/>
      <c r="C14" s="27"/>
      <c r="D14" s="27"/>
      <c r="E14" s="27"/>
      <c r="F14" s="3" t="str">
        <f t="shared" si="0"/>
        <v/>
      </c>
      <c r="G14" s="32"/>
      <c r="H14" s="32"/>
      <c r="I14" s="20" t="str">
        <f t="shared" si="1"/>
        <v/>
      </c>
      <c r="J14" s="32"/>
      <c r="K14" s="32"/>
      <c r="L14" s="5" t="str">
        <f t="shared" si="2"/>
        <v/>
      </c>
    </row>
    <row r="15" spans="2:12" x14ac:dyDescent="0.2">
      <c r="B15" s="26"/>
      <c r="C15" s="27"/>
      <c r="D15" s="27"/>
      <c r="E15" s="27"/>
      <c r="F15" s="3" t="str">
        <f t="shared" si="0"/>
        <v/>
      </c>
      <c r="G15" s="32"/>
      <c r="H15" s="32"/>
      <c r="I15" s="20" t="str">
        <f t="shared" si="1"/>
        <v/>
      </c>
      <c r="J15" s="32"/>
      <c r="K15" s="32"/>
      <c r="L15" s="5" t="str">
        <f t="shared" si="2"/>
        <v/>
      </c>
    </row>
    <row r="16" spans="2:12" x14ac:dyDescent="0.2">
      <c r="B16" s="26"/>
      <c r="C16" s="27"/>
      <c r="D16" s="27"/>
      <c r="E16" s="27"/>
      <c r="F16" s="3" t="str">
        <f t="shared" si="0"/>
        <v/>
      </c>
      <c r="G16" s="32"/>
      <c r="H16" s="32"/>
      <c r="I16" s="20" t="str">
        <f t="shared" si="1"/>
        <v/>
      </c>
      <c r="J16" s="32"/>
      <c r="K16" s="32"/>
      <c r="L16" s="5" t="str">
        <f t="shared" si="2"/>
        <v/>
      </c>
    </row>
    <row r="17" spans="2:12" x14ac:dyDescent="0.2">
      <c r="B17" s="26"/>
      <c r="C17" s="27"/>
      <c r="D17" s="27"/>
      <c r="E17" s="27"/>
      <c r="F17" s="3" t="str">
        <f t="shared" si="0"/>
        <v/>
      </c>
      <c r="G17" s="32"/>
      <c r="H17" s="32"/>
      <c r="I17" s="20" t="str">
        <f t="shared" si="1"/>
        <v/>
      </c>
      <c r="J17" s="32"/>
      <c r="K17" s="32"/>
      <c r="L17" s="5" t="str">
        <f t="shared" si="2"/>
        <v/>
      </c>
    </row>
    <row r="18" spans="2:12" x14ac:dyDescent="0.2">
      <c r="B18" s="26"/>
      <c r="C18" s="27"/>
      <c r="D18" s="27"/>
      <c r="E18" s="27"/>
      <c r="F18" s="3" t="str">
        <f t="shared" si="0"/>
        <v/>
      </c>
      <c r="G18" s="32"/>
      <c r="H18" s="32"/>
      <c r="I18" s="20" t="str">
        <f t="shared" si="1"/>
        <v/>
      </c>
      <c r="J18" s="32"/>
      <c r="K18" s="32"/>
      <c r="L18" s="5" t="str">
        <f t="shared" si="2"/>
        <v/>
      </c>
    </row>
    <row r="19" spans="2:12" x14ac:dyDescent="0.2">
      <c r="B19" s="26"/>
      <c r="C19" s="27"/>
      <c r="D19" s="27"/>
      <c r="E19" s="27"/>
      <c r="F19" s="3" t="str">
        <f t="shared" si="0"/>
        <v/>
      </c>
      <c r="G19" s="32"/>
      <c r="H19" s="32"/>
      <c r="I19" s="20" t="str">
        <f t="shared" si="1"/>
        <v/>
      </c>
      <c r="J19" s="32"/>
      <c r="K19" s="32"/>
      <c r="L19" s="5" t="str">
        <f t="shared" si="2"/>
        <v/>
      </c>
    </row>
    <row r="20" spans="2:12" x14ac:dyDescent="0.2">
      <c r="B20" s="26"/>
      <c r="C20" s="27"/>
      <c r="D20" s="27"/>
      <c r="E20" s="27"/>
      <c r="F20" s="3" t="str">
        <f t="shared" si="0"/>
        <v/>
      </c>
      <c r="G20" s="32"/>
      <c r="H20" s="32"/>
      <c r="I20" s="20" t="str">
        <f t="shared" si="1"/>
        <v/>
      </c>
      <c r="J20" s="32"/>
      <c r="K20" s="32"/>
      <c r="L20" s="5" t="str">
        <f t="shared" si="2"/>
        <v/>
      </c>
    </row>
    <row r="21" spans="2:12" x14ac:dyDescent="0.2">
      <c r="B21" s="26"/>
      <c r="C21" s="27"/>
      <c r="D21" s="27"/>
      <c r="E21" s="27"/>
      <c r="F21" s="3" t="str">
        <f t="shared" si="0"/>
        <v/>
      </c>
      <c r="G21" s="32"/>
      <c r="H21" s="32"/>
      <c r="I21" s="20" t="str">
        <f t="shared" si="1"/>
        <v/>
      </c>
      <c r="J21" s="32"/>
      <c r="K21" s="32"/>
      <c r="L21" s="5" t="str">
        <f t="shared" si="2"/>
        <v/>
      </c>
    </row>
    <row r="22" spans="2:12" x14ac:dyDescent="0.2">
      <c r="B22" s="26"/>
      <c r="C22" s="27"/>
      <c r="D22" s="27"/>
      <c r="E22" s="27"/>
      <c r="F22" s="3" t="str">
        <f t="shared" si="0"/>
        <v/>
      </c>
      <c r="G22" s="32"/>
      <c r="H22" s="32"/>
      <c r="I22" s="20" t="str">
        <f t="shared" si="1"/>
        <v/>
      </c>
      <c r="J22" s="32"/>
      <c r="K22" s="32"/>
      <c r="L22" s="5" t="str">
        <f t="shared" si="2"/>
        <v/>
      </c>
    </row>
    <row r="23" spans="2:12" x14ac:dyDescent="0.2">
      <c r="B23" s="26"/>
      <c r="C23" s="27"/>
      <c r="D23" s="27"/>
      <c r="E23" s="27"/>
      <c r="F23" s="3" t="str">
        <f t="shared" si="0"/>
        <v/>
      </c>
      <c r="G23" s="32"/>
      <c r="H23" s="32"/>
      <c r="I23" s="20" t="str">
        <f t="shared" si="1"/>
        <v/>
      </c>
      <c r="J23" s="32"/>
      <c r="K23" s="32"/>
      <c r="L23" s="5" t="str">
        <f t="shared" si="2"/>
        <v/>
      </c>
    </row>
    <row r="24" spans="2:12" x14ac:dyDescent="0.2">
      <c r="B24" s="26"/>
      <c r="C24" s="27"/>
      <c r="D24" s="27"/>
      <c r="E24" s="27"/>
      <c r="F24" s="3" t="str">
        <f t="shared" si="0"/>
        <v/>
      </c>
      <c r="G24" s="32"/>
      <c r="H24" s="32"/>
      <c r="I24" s="20" t="str">
        <f t="shared" si="1"/>
        <v/>
      </c>
      <c r="J24" s="32"/>
      <c r="K24" s="32"/>
      <c r="L24" s="5" t="str">
        <f t="shared" si="2"/>
        <v/>
      </c>
    </row>
    <row r="25" spans="2:12" x14ac:dyDescent="0.2">
      <c r="B25" s="26"/>
      <c r="C25" s="27"/>
      <c r="D25" s="27"/>
      <c r="E25" s="27"/>
      <c r="F25" s="3" t="str">
        <f t="shared" si="0"/>
        <v/>
      </c>
      <c r="G25" s="32"/>
      <c r="H25" s="32"/>
      <c r="I25" s="20" t="str">
        <f t="shared" si="1"/>
        <v/>
      </c>
      <c r="J25" s="32"/>
      <c r="K25" s="32"/>
      <c r="L25" s="5" t="str">
        <f t="shared" si="2"/>
        <v/>
      </c>
    </row>
    <row r="26" spans="2:12" x14ac:dyDescent="0.2">
      <c r="B26" s="26"/>
      <c r="C26" s="27"/>
      <c r="D26" s="27"/>
      <c r="E26" s="27"/>
      <c r="F26" s="3" t="str">
        <f t="shared" si="0"/>
        <v/>
      </c>
      <c r="G26" s="32"/>
      <c r="H26" s="32"/>
      <c r="I26" s="20" t="str">
        <f t="shared" si="1"/>
        <v/>
      </c>
      <c r="J26" s="32"/>
      <c r="K26" s="32"/>
      <c r="L26" s="5" t="str">
        <f t="shared" si="2"/>
        <v/>
      </c>
    </row>
    <row r="27" spans="2:12" x14ac:dyDescent="0.2">
      <c r="B27" s="26"/>
      <c r="C27" s="27"/>
      <c r="D27" s="27"/>
      <c r="E27" s="27"/>
      <c r="F27" s="3" t="str">
        <f t="shared" si="0"/>
        <v/>
      </c>
      <c r="G27" s="32"/>
      <c r="H27" s="32"/>
      <c r="I27" s="20" t="str">
        <f t="shared" si="1"/>
        <v/>
      </c>
      <c r="J27" s="32"/>
      <c r="K27" s="32"/>
      <c r="L27" s="5" t="str">
        <f t="shared" si="2"/>
        <v/>
      </c>
    </row>
    <row r="28" spans="2:12" x14ac:dyDescent="0.2">
      <c r="B28" s="26"/>
      <c r="C28" s="27"/>
      <c r="D28" s="27"/>
      <c r="E28" s="27"/>
      <c r="F28" s="3" t="str">
        <f t="shared" si="0"/>
        <v/>
      </c>
      <c r="G28" s="32"/>
      <c r="H28" s="32"/>
      <c r="I28" s="20" t="str">
        <f t="shared" si="1"/>
        <v/>
      </c>
      <c r="J28" s="32"/>
      <c r="K28" s="32"/>
      <c r="L28" s="5" t="str">
        <f t="shared" si="2"/>
        <v/>
      </c>
    </row>
    <row r="29" spans="2:12" x14ac:dyDescent="0.2">
      <c r="B29" s="26"/>
      <c r="C29" s="27"/>
      <c r="D29" s="27"/>
      <c r="E29" s="27"/>
      <c r="F29" s="3" t="str">
        <f t="shared" si="0"/>
        <v/>
      </c>
      <c r="G29" s="32"/>
      <c r="H29" s="32"/>
      <c r="I29" s="20" t="str">
        <f t="shared" si="1"/>
        <v/>
      </c>
      <c r="J29" s="32"/>
      <c r="K29" s="32"/>
      <c r="L29" s="5" t="str">
        <f t="shared" si="2"/>
        <v/>
      </c>
    </row>
    <row r="30" spans="2:12" x14ac:dyDescent="0.2">
      <c r="B30" s="26"/>
      <c r="C30" s="27"/>
      <c r="D30" s="27"/>
      <c r="E30" s="27"/>
      <c r="F30" s="3" t="str">
        <f t="shared" si="0"/>
        <v/>
      </c>
      <c r="G30" s="32"/>
      <c r="H30" s="32"/>
      <c r="I30" s="20" t="str">
        <f t="shared" si="1"/>
        <v/>
      </c>
      <c r="J30" s="32"/>
      <c r="K30" s="32"/>
      <c r="L30" s="5" t="str">
        <f t="shared" si="2"/>
        <v/>
      </c>
    </row>
    <row r="31" spans="2:12" x14ac:dyDescent="0.2">
      <c r="B31" s="26"/>
      <c r="C31" s="27"/>
      <c r="D31" s="27"/>
      <c r="E31" s="27"/>
      <c r="F31" s="3" t="str">
        <f t="shared" si="0"/>
        <v/>
      </c>
      <c r="G31" s="32"/>
      <c r="H31" s="32"/>
      <c r="I31" s="20" t="str">
        <f t="shared" si="1"/>
        <v/>
      </c>
      <c r="J31" s="32"/>
      <c r="K31" s="32"/>
      <c r="L31" s="5" t="str">
        <f t="shared" si="2"/>
        <v/>
      </c>
    </row>
    <row r="32" spans="2:12" x14ac:dyDescent="0.2">
      <c r="B32" s="26"/>
      <c r="C32" s="27"/>
      <c r="D32" s="27"/>
      <c r="E32" s="27"/>
      <c r="F32" s="3" t="str">
        <f t="shared" si="0"/>
        <v/>
      </c>
      <c r="G32" s="32"/>
      <c r="H32" s="32"/>
      <c r="I32" s="20" t="str">
        <f t="shared" si="1"/>
        <v/>
      </c>
      <c r="J32" s="32"/>
      <c r="K32" s="32"/>
      <c r="L32" s="5" t="str">
        <f t="shared" si="2"/>
        <v/>
      </c>
    </row>
    <row r="33" spans="2:12" x14ac:dyDescent="0.2">
      <c r="B33" s="26"/>
      <c r="C33" s="27"/>
      <c r="D33" s="27"/>
      <c r="E33" s="27"/>
      <c r="F33" s="3" t="str">
        <f t="shared" si="0"/>
        <v/>
      </c>
      <c r="G33" s="32"/>
      <c r="H33" s="32"/>
      <c r="I33" s="20" t="str">
        <f t="shared" si="1"/>
        <v/>
      </c>
      <c r="J33" s="32"/>
      <c r="K33" s="32"/>
      <c r="L33" s="5" t="str">
        <f t="shared" si="2"/>
        <v/>
      </c>
    </row>
    <row r="34" spans="2:12" ht="13.5" thickBot="1" x14ac:dyDescent="0.25">
      <c r="B34" s="28"/>
      <c r="C34" s="29"/>
      <c r="D34" s="29"/>
      <c r="E34" s="29"/>
      <c r="F34" s="4" t="str">
        <f t="shared" si="0"/>
        <v/>
      </c>
      <c r="G34" s="33"/>
      <c r="H34" s="33"/>
      <c r="I34" s="22"/>
      <c r="J34" s="33"/>
      <c r="K34" s="33"/>
      <c r="L34" s="35" t="str">
        <f t="shared" si="2"/>
        <v/>
      </c>
    </row>
    <row r="36" spans="2:12" x14ac:dyDescent="0.2">
      <c r="B36" t="s">
        <v>14</v>
      </c>
    </row>
    <row r="38" spans="2:12" ht="52.5" customHeight="1" x14ac:dyDescent="0.2">
      <c r="B38" s="38" t="s">
        <v>18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</row>
    <row r="39" spans="2:12" ht="15.75" customHeight="1" x14ac:dyDescent="0.2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56" spans="6:6" x14ac:dyDescent="0.2">
      <c r="F56" t="s">
        <v>16</v>
      </c>
    </row>
  </sheetData>
  <sheetProtection sheet="1" objects="1" scenarios="1"/>
  <mergeCells count="2">
    <mergeCell ref="B38:L38"/>
    <mergeCell ref="B39:L39"/>
  </mergeCells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34"/>
  <sheetViews>
    <sheetView workbookViewId="0">
      <selection activeCell="J5" sqref="J5:K16"/>
    </sheetView>
  </sheetViews>
  <sheetFormatPr baseColWidth="10" defaultRowHeight="12.75" x14ac:dyDescent="0.2"/>
  <cols>
    <col min="1" max="1" width="3.85546875" customWidth="1"/>
    <col min="4" max="4" width="12.140625" customWidth="1"/>
    <col min="9" max="9" width="11" customWidth="1"/>
    <col min="10" max="10" width="11.7109375" customWidth="1"/>
  </cols>
  <sheetData>
    <row r="1" spans="2:12" ht="15" x14ac:dyDescent="0.25">
      <c r="B1" s="7" t="s">
        <v>3</v>
      </c>
      <c r="C1" s="8"/>
      <c r="D1" s="8"/>
      <c r="E1" s="9"/>
      <c r="F1" s="10"/>
      <c r="G1" s="10"/>
      <c r="H1" s="10"/>
      <c r="I1" s="10"/>
      <c r="J1" s="10"/>
      <c r="K1" s="10"/>
      <c r="L1" s="10"/>
    </row>
    <row r="2" spans="2:12" ht="32.25" customHeight="1" x14ac:dyDescent="0.2">
      <c r="B2" s="11" t="s">
        <v>4</v>
      </c>
      <c r="C2" s="34" t="s">
        <v>15</v>
      </c>
      <c r="D2" s="12"/>
      <c r="E2" s="13"/>
      <c r="F2" s="10"/>
      <c r="G2" s="10"/>
      <c r="H2" s="10"/>
      <c r="I2" s="10"/>
      <c r="J2" s="10"/>
      <c r="K2" s="10"/>
      <c r="L2" s="10"/>
    </row>
    <row r="3" spans="2:12" ht="13.5" thickBot="1" x14ac:dyDescent="0.25">
      <c r="B3" s="10"/>
      <c r="C3" s="10"/>
      <c r="D3" s="10"/>
      <c r="E3" s="10"/>
      <c r="F3" s="10"/>
      <c r="G3" s="10"/>
      <c r="H3" s="10"/>
      <c r="I3" s="10" t="s">
        <v>11</v>
      </c>
      <c r="J3" s="10"/>
      <c r="K3" s="17">
        <v>0.44</v>
      </c>
      <c r="L3" s="10"/>
    </row>
    <row r="4" spans="2:12" s="1" customFormat="1" ht="57" customHeight="1" thickBot="1" x14ac:dyDescent="0.25">
      <c r="B4" s="14" t="s">
        <v>0</v>
      </c>
      <c r="C4" s="15" t="s">
        <v>1</v>
      </c>
      <c r="D4" s="15" t="s">
        <v>10</v>
      </c>
      <c r="E4" s="15" t="s">
        <v>2</v>
      </c>
      <c r="F4" s="16" t="s">
        <v>13</v>
      </c>
      <c r="G4" s="15" t="s">
        <v>5</v>
      </c>
      <c r="H4" s="15" t="s">
        <v>6</v>
      </c>
      <c r="I4" s="19" t="s">
        <v>12</v>
      </c>
      <c r="J4" s="15" t="s">
        <v>9</v>
      </c>
      <c r="K4" s="15" t="s">
        <v>8</v>
      </c>
      <c r="L4" s="18" t="s">
        <v>7</v>
      </c>
    </row>
    <row r="5" spans="2:12" x14ac:dyDescent="0.2">
      <c r="B5" s="24">
        <v>43252</v>
      </c>
      <c r="C5" s="25">
        <v>5166</v>
      </c>
      <c r="D5" s="25">
        <v>130</v>
      </c>
      <c r="E5" s="25">
        <v>86</v>
      </c>
      <c r="F5" s="2">
        <f>IF(E5="","",(0.5*C5+D5)/E5)</f>
        <v>31.546511627906977</v>
      </c>
      <c r="G5" s="30">
        <v>4570</v>
      </c>
      <c r="H5" s="31">
        <v>250</v>
      </c>
      <c r="I5" s="20">
        <f>IF(E5="","",((G5-H5)*$K$3)/E5)</f>
        <v>22.102325581395348</v>
      </c>
      <c r="J5" s="30">
        <v>675</v>
      </c>
      <c r="K5" s="30"/>
      <c r="L5" s="5">
        <f>IF(E5="","",(J5+K5)/((C5+D5)/2)*1000)</f>
        <v>254.90936555891236</v>
      </c>
    </row>
    <row r="6" spans="2:12" x14ac:dyDescent="0.2">
      <c r="B6" s="26">
        <v>43254</v>
      </c>
      <c r="C6" s="27">
        <v>5240</v>
      </c>
      <c r="D6" s="27">
        <v>130</v>
      </c>
      <c r="E6" s="27">
        <v>85</v>
      </c>
      <c r="F6" s="3">
        <f t="shared" ref="F6:F34" si="0">IF(E6="","",(0.5*C6+D6)/E6)</f>
        <v>32.352941176470587</v>
      </c>
      <c r="G6" s="32">
        <v>4570</v>
      </c>
      <c r="H6" s="32">
        <v>200</v>
      </c>
      <c r="I6" s="21">
        <f t="shared" ref="I6:I16" si="1">IF(E6="","",((G6-H6)*$K$3)/E6)</f>
        <v>22.621176470588235</v>
      </c>
      <c r="J6" s="32">
        <v>675</v>
      </c>
      <c r="K6" s="32"/>
      <c r="L6" s="5">
        <f t="shared" ref="L6:L20" si="2">IF(E6="","",(J6+K6)/((C6+D6)/2)*1000)</f>
        <v>251.39664804469274</v>
      </c>
    </row>
    <row r="7" spans="2:12" x14ac:dyDescent="0.2">
      <c r="B7" s="26">
        <v>43256</v>
      </c>
      <c r="C7" s="27">
        <v>5260</v>
      </c>
      <c r="D7" s="27">
        <v>130</v>
      </c>
      <c r="E7" s="27">
        <v>85</v>
      </c>
      <c r="F7" s="3">
        <f t="shared" si="0"/>
        <v>32.470588235294116</v>
      </c>
      <c r="G7" s="32">
        <v>4570</v>
      </c>
      <c r="H7" s="32">
        <v>300</v>
      </c>
      <c r="I7" s="21">
        <f t="shared" si="1"/>
        <v>22.103529411764704</v>
      </c>
      <c r="J7" s="32">
        <v>675</v>
      </c>
      <c r="K7" s="32"/>
      <c r="L7" s="5">
        <f t="shared" si="2"/>
        <v>250.4638218923933</v>
      </c>
    </row>
    <row r="8" spans="2:12" x14ac:dyDescent="0.2">
      <c r="B8" s="26">
        <v>43258</v>
      </c>
      <c r="C8" s="27">
        <v>5139</v>
      </c>
      <c r="D8" s="27">
        <v>130</v>
      </c>
      <c r="E8" s="27">
        <v>85</v>
      </c>
      <c r="F8" s="3">
        <f t="shared" si="0"/>
        <v>31.758823529411764</v>
      </c>
      <c r="G8" s="32">
        <v>4570</v>
      </c>
      <c r="H8" s="32">
        <v>300</v>
      </c>
      <c r="I8" s="21">
        <f t="shared" si="1"/>
        <v>22.103529411764704</v>
      </c>
      <c r="J8" s="32">
        <v>675</v>
      </c>
      <c r="K8" s="32"/>
      <c r="L8" s="5">
        <f t="shared" si="2"/>
        <v>256.21560068324163</v>
      </c>
    </row>
    <row r="9" spans="2:12" x14ac:dyDescent="0.2">
      <c r="B9" s="26">
        <v>43260</v>
      </c>
      <c r="C9" s="27">
        <v>5000</v>
      </c>
      <c r="D9" s="27">
        <v>130</v>
      </c>
      <c r="E9" s="27">
        <v>87</v>
      </c>
      <c r="F9" s="3">
        <f t="shared" si="0"/>
        <v>30.229885057471265</v>
      </c>
      <c r="G9" s="32">
        <v>4570</v>
      </c>
      <c r="H9" s="32">
        <v>250</v>
      </c>
      <c r="I9" s="21">
        <f t="shared" si="1"/>
        <v>21.848275862068967</v>
      </c>
      <c r="J9" s="32">
        <v>675</v>
      </c>
      <c r="K9" s="32"/>
      <c r="L9" s="5">
        <f t="shared" si="2"/>
        <v>263.15789473684208</v>
      </c>
    </row>
    <row r="10" spans="2:12" x14ac:dyDescent="0.2">
      <c r="B10" s="26">
        <v>43262</v>
      </c>
      <c r="C10" s="27">
        <v>4979</v>
      </c>
      <c r="D10" s="27">
        <v>130</v>
      </c>
      <c r="E10" s="27">
        <v>85</v>
      </c>
      <c r="F10" s="3">
        <f t="shared" si="0"/>
        <v>30.817647058823528</v>
      </c>
      <c r="G10" s="32">
        <v>4570</v>
      </c>
      <c r="H10" s="32">
        <v>220</v>
      </c>
      <c r="I10" s="21">
        <f t="shared" si="1"/>
        <v>22.517647058823531</v>
      </c>
      <c r="J10" s="32">
        <v>675</v>
      </c>
      <c r="K10" s="32"/>
      <c r="L10" s="5">
        <f t="shared" si="2"/>
        <v>264.23957721667648</v>
      </c>
    </row>
    <row r="11" spans="2:12" x14ac:dyDescent="0.2">
      <c r="B11" s="26">
        <v>43264</v>
      </c>
      <c r="C11" s="27">
        <v>5000</v>
      </c>
      <c r="D11" s="27">
        <v>130</v>
      </c>
      <c r="E11" s="27">
        <v>85</v>
      </c>
      <c r="F11" s="3">
        <f t="shared" si="0"/>
        <v>30.941176470588236</v>
      </c>
      <c r="G11" s="32">
        <v>4570</v>
      </c>
      <c r="H11" s="32">
        <v>250</v>
      </c>
      <c r="I11" s="21">
        <f t="shared" si="1"/>
        <v>22.362352941176471</v>
      </c>
      <c r="J11" s="32">
        <v>675</v>
      </c>
      <c r="K11" s="32"/>
      <c r="L11" s="5">
        <f t="shared" si="2"/>
        <v>263.15789473684208</v>
      </c>
    </row>
    <row r="12" spans="2:12" x14ac:dyDescent="0.2">
      <c r="B12" s="26">
        <v>43266</v>
      </c>
      <c r="C12" s="27">
        <v>4951</v>
      </c>
      <c r="D12" s="27">
        <v>130</v>
      </c>
      <c r="E12" s="27">
        <v>85</v>
      </c>
      <c r="F12" s="3">
        <f t="shared" si="0"/>
        <v>30.652941176470588</v>
      </c>
      <c r="G12" s="32">
        <v>4570</v>
      </c>
      <c r="H12" s="32">
        <v>350</v>
      </c>
      <c r="I12" s="21">
        <f t="shared" si="1"/>
        <v>21.84470588235294</v>
      </c>
      <c r="J12" s="32">
        <v>675</v>
      </c>
      <c r="K12" s="32"/>
      <c r="L12" s="5">
        <f t="shared" si="2"/>
        <v>265.6957291871679</v>
      </c>
    </row>
    <row r="13" spans="2:12" x14ac:dyDescent="0.2">
      <c r="B13" s="26">
        <v>43268</v>
      </c>
      <c r="C13" s="27">
        <v>5050</v>
      </c>
      <c r="D13" s="27">
        <v>130</v>
      </c>
      <c r="E13" s="27">
        <v>86</v>
      </c>
      <c r="F13" s="3">
        <f t="shared" si="0"/>
        <v>30.872093023255815</v>
      </c>
      <c r="G13" s="32">
        <v>4570</v>
      </c>
      <c r="H13" s="32">
        <v>380</v>
      </c>
      <c r="I13" s="21">
        <f t="shared" si="1"/>
        <v>21.437209302325581</v>
      </c>
      <c r="J13" s="32">
        <v>675</v>
      </c>
      <c r="K13" s="32"/>
      <c r="L13" s="5">
        <f t="shared" si="2"/>
        <v>260.61776061776061</v>
      </c>
    </row>
    <row r="14" spans="2:12" x14ac:dyDescent="0.2">
      <c r="B14" s="26">
        <v>43270</v>
      </c>
      <c r="C14" s="27">
        <v>5037</v>
      </c>
      <c r="D14" s="27">
        <v>150</v>
      </c>
      <c r="E14" s="27">
        <v>86</v>
      </c>
      <c r="F14" s="3">
        <f t="shared" si="0"/>
        <v>31.029069767441861</v>
      </c>
      <c r="G14" s="32">
        <v>4570</v>
      </c>
      <c r="H14" s="32">
        <v>250</v>
      </c>
      <c r="I14" s="21">
        <f t="shared" si="1"/>
        <v>22.102325581395348</v>
      </c>
      <c r="J14" s="32">
        <v>675</v>
      </c>
      <c r="K14" s="32"/>
      <c r="L14" s="5">
        <f t="shared" si="2"/>
        <v>260.26604973973394</v>
      </c>
    </row>
    <row r="15" spans="2:12" x14ac:dyDescent="0.2">
      <c r="B15" s="26">
        <v>43272</v>
      </c>
      <c r="C15" s="27">
        <v>5058</v>
      </c>
      <c r="D15" s="27">
        <v>150</v>
      </c>
      <c r="E15" s="27">
        <v>86</v>
      </c>
      <c r="F15" s="3">
        <f t="shared" si="0"/>
        <v>31.151162790697676</v>
      </c>
      <c r="G15" s="32">
        <v>4570</v>
      </c>
      <c r="H15" s="32">
        <v>300</v>
      </c>
      <c r="I15" s="21">
        <f t="shared" si="1"/>
        <v>21.846511627906978</v>
      </c>
      <c r="J15" s="32">
        <v>675</v>
      </c>
      <c r="K15" s="32"/>
      <c r="L15" s="5">
        <f t="shared" si="2"/>
        <v>259.21658986175117</v>
      </c>
    </row>
    <row r="16" spans="2:12" x14ac:dyDescent="0.2">
      <c r="B16" s="26">
        <v>43274</v>
      </c>
      <c r="C16" s="27">
        <v>4979</v>
      </c>
      <c r="D16" s="27">
        <v>150</v>
      </c>
      <c r="E16" s="27">
        <v>86</v>
      </c>
      <c r="F16" s="3">
        <f t="shared" si="0"/>
        <v>30.691860465116278</v>
      </c>
      <c r="G16" s="32">
        <v>4570</v>
      </c>
      <c r="H16" s="32">
        <v>250</v>
      </c>
      <c r="I16" s="21">
        <f t="shared" si="1"/>
        <v>22.102325581395348</v>
      </c>
      <c r="J16" s="32">
        <v>675</v>
      </c>
      <c r="K16" s="32"/>
      <c r="L16" s="5">
        <f t="shared" si="2"/>
        <v>263.20920257360109</v>
      </c>
    </row>
    <row r="17" spans="2:12" x14ac:dyDescent="0.2">
      <c r="B17" s="26"/>
      <c r="C17" s="27"/>
      <c r="D17" s="27"/>
      <c r="E17" s="27"/>
      <c r="F17" s="3"/>
      <c r="G17" s="32"/>
      <c r="H17" s="32"/>
      <c r="I17" s="21"/>
      <c r="J17" s="32"/>
      <c r="K17" s="32"/>
      <c r="L17" s="5" t="str">
        <f t="shared" si="2"/>
        <v/>
      </c>
    </row>
    <row r="18" spans="2:12" x14ac:dyDescent="0.2">
      <c r="B18" s="26"/>
      <c r="C18" s="27"/>
      <c r="D18" s="27"/>
      <c r="E18" s="27"/>
      <c r="F18" s="3"/>
      <c r="G18" s="32"/>
      <c r="H18" s="32"/>
      <c r="I18" s="21"/>
      <c r="J18" s="32"/>
      <c r="K18" s="32"/>
      <c r="L18" s="5" t="str">
        <f t="shared" si="2"/>
        <v/>
      </c>
    </row>
    <row r="19" spans="2:12" x14ac:dyDescent="0.2">
      <c r="B19" s="26"/>
      <c r="C19" s="27"/>
      <c r="D19" s="27"/>
      <c r="E19" s="27"/>
      <c r="F19" s="3"/>
      <c r="G19" s="32"/>
      <c r="H19" s="32"/>
      <c r="I19" s="21"/>
      <c r="J19" s="32"/>
      <c r="K19" s="32"/>
      <c r="L19" s="5" t="str">
        <f t="shared" si="2"/>
        <v/>
      </c>
    </row>
    <row r="20" spans="2:12" x14ac:dyDescent="0.2">
      <c r="B20" s="26"/>
      <c r="C20" s="27"/>
      <c r="D20" s="27"/>
      <c r="E20" s="27"/>
      <c r="F20" s="3"/>
      <c r="G20" s="32"/>
      <c r="H20" s="32"/>
      <c r="I20" s="21"/>
      <c r="J20" s="32"/>
      <c r="K20" s="32"/>
      <c r="L20" s="5" t="str">
        <f t="shared" si="2"/>
        <v/>
      </c>
    </row>
    <row r="21" spans="2:12" x14ac:dyDescent="0.2">
      <c r="B21" s="26"/>
      <c r="C21" s="27"/>
      <c r="D21" s="27"/>
      <c r="E21" s="27"/>
      <c r="F21" s="3"/>
      <c r="G21" s="32"/>
      <c r="H21" s="32"/>
      <c r="I21" s="21"/>
      <c r="J21" s="32"/>
      <c r="K21" s="32"/>
      <c r="L21" s="5" t="str">
        <f t="shared" ref="L21:L33" si="3">IF(E21="","",(J21+K21)/(C21+D21)*1000)</f>
        <v/>
      </c>
    </row>
    <row r="22" spans="2:12" x14ac:dyDescent="0.2">
      <c r="B22" s="26"/>
      <c r="C22" s="27"/>
      <c r="D22" s="27"/>
      <c r="E22" s="27"/>
      <c r="F22" s="3" t="str">
        <f t="shared" si="0"/>
        <v/>
      </c>
      <c r="G22" s="32"/>
      <c r="H22" s="32"/>
      <c r="I22" s="21" t="str">
        <f t="shared" ref="I22:I34" si="4">IF(E22="","",((G22-H22)*K20)/E22)</f>
        <v/>
      </c>
      <c r="J22" s="32"/>
      <c r="K22" s="32"/>
      <c r="L22" s="5" t="str">
        <f t="shared" si="3"/>
        <v/>
      </c>
    </row>
    <row r="23" spans="2:12" x14ac:dyDescent="0.2">
      <c r="B23" s="26"/>
      <c r="C23" s="27"/>
      <c r="D23" s="27"/>
      <c r="E23" s="27"/>
      <c r="F23" s="3" t="str">
        <f t="shared" si="0"/>
        <v/>
      </c>
      <c r="G23" s="32"/>
      <c r="H23" s="32"/>
      <c r="I23" s="21" t="str">
        <f t="shared" si="4"/>
        <v/>
      </c>
      <c r="J23" s="32"/>
      <c r="K23" s="32"/>
      <c r="L23" s="5" t="str">
        <f t="shared" si="3"/>
        <v/>
      </c>
    </row>
    <row r="24" spans="2:12" x14ac:dyDescent="0.2">
      <c r="B24" s="26"/>
      <c r="C24" s="27"/>
      <c r="D24" s="27"/>
      <c r="E24" s="27"/>
      <c r="F24" s="3" t="str">
        <f t="shared" si="0"/>
        <v/>
      </c>
      <c r="G24" s="32"/>
      <c r="H24" s="32"/>
      <c r="I24" s="21" t="str">
        <f t="shared" si="4"/>
        <v/>
      </c>
      <c r="J24" s="32"/>
      <c r="K24" s="32"/>
      <c r="L24" s="5" t="str">
        <f t="shared" si="3"/>
        <v/>
      </c>
    </row>
    <row r="25" spans="2:12" x14ac:dyDescent="0.2">
      <c r="B25" s="26"/>
      <c r="C25" s="27"/>
      <c r="D25" s="27"/>
      <c r="E25" s="27"/>
      <c r="F25" s="3" t="str">
        <f t="shared" si="0"/>
        <v/>
      </c>
      <c r="G25" s="32"/>
      <c r="H25" s="32"/>
      <c r="I25" s="21" t="str">
        <f t="shared" si="4"/>
        <v/>
      </c>
      <c r="J25" s="32"/>
      <c r="K25" s="32"/>
      <c r="L25" s="5" t="str">
        <f t="shared" si="3"/>
        <v/>
      </c>
    </row>
    <row r="26" spans="2:12" x14ac:dyDescent="0.2">
      <c r="B26" s="26"/>
      <c r="C26" s="27"/>
      <c r="D26" s="27"/>
      <c r="E26" s="27"/>
      <c r="F26" s="3" t="str">
        <f t="shared" si="0"/>
        <v/>
      </c>
      <c r="G26" s="32"/>
      <c r="H26" s="32"/>
      <c r="I26" s="21" t="str">
        <f t="shared" si="4"/>
        <v/>
      </c>
      <c r="J26" s="32"/>
      <c r="K26" s="32"/>
      <c r="L26" s="5" t="str">
        <f t="shared" si="3"/>
        <v/>
      </c>
    </row>
    <row r="27" spans="2:12" x14ac:dyDescent="0.2">
      <c r="B27" s="26"/>
      <c r="C27" s="27"/>
      <c r="D27" s="27"/>
      <c r="E27" s="27"/>
      <c r="F27" s="3" t="str">
        <f t="shared" si="0"/>
        <v/>
      </c>
      <c r="G27" s="32"/>
      <c r="H27" s="32"/>
      <c r="I27" s="21" t="str">
        <f t="shared" si="4"/>
        <v/>
      </c>
      <c r="J27" s="32"/>
      <c r="K27" s="32"/>
      <c r="L27" s="5" t="str">
        <f t="shared" si="3"/>
        <v/>
      </c>
    </row>
    <row r="28" spans="2:12" x14ac:dyDescent="0.2">
      <c r="B28" s="26"/>
      <c r="C28" s="27"/>
      <c r="D28" s="27"/>
      <c r="E28" s="27"/>
      <c r="F28" s="3" t="str">
        <f t="shared" si="0"/>
        <v/>
      </c>
      <c r="G28" s="32"/>
      <c r="H28" s="32"/>
      <c r="I28" s="21" t="str">
        <f t="shared" si="4"/>
        <v/>
      </c>
      <c r="J28" s="32"/>
      <c r="K28" s="32"/>
      <c r="L28" s="5" t="str">
        <f t="shared" si="3"/>
        <v/>
      </c>
    </row>
    <row r="29" spans="2:12" x14ac:dyDescent="0.2">
      <c r="B29" s="26"/>
      <c r="C29" s="27"/>
      <c r="D29" s="27"/>
      <c r="E29" s="27"/>
      <c r="F29" s="3" t="str">
        <f t="shared" si="0"/>
        <v/>
      </c>
      <c r="G29" s="32"/>
      <c r="H29" s="32"/>
      <c r="I29" s="21" t="str">
        <f t="shared" si="4"/>
        <v/>
      </c>
      <c r="J29" s="32"/>
      <c r="K29" s="32"/>
      <c r="L29" s="5" t="str">
        <f t="shared" si="3"/>
        <v/>
      </c>
    </row>
    <row r="30" spans="2:12" x14ac:dyDescent="0.2">
      <c r="B30" s="26"/>
      <c r="C30" s="27"/>
      <c r="D30" s="27"/>
      <c r="E30" s="27"/>
      <c r="F30" s="3" t="str">
        <f t="shared" si="0"/>
        <v/>
      </c>
      <c r="G30" s="32"/>
      <c r="H30" s="32"/>
      <c r="I30" s="21" t="str">
        <f t="shared" si="4"/>
        <v/>
      </c>
      <c r="J30" s="32"/>
      <c r="K30" s="32"/>
      <c r="L30" s="5" t="str">
        <f t="shared" si="3"/>
        <v/>
      </c>
    </row>
    <row r="31" spans="2:12" x14ac:dyDescent="0.2">
      <c r="B31" s="26"/>
      <c r="C31" s="27"/>
      <c r="D31" s="27"/>
      <c r="E31" s="27"/>
      <c r="F31" s="3" t="str">
        <f t="shared" si="0"/>
        <v/>
      </c>
      <c r="G31" s="32"/>
      <c r="H31" s="32"/>
      <c r="I31" s="21" t="str">
        <f t="shared" si="4"/>
        <v/>
      </c>
      <c r="J31" s="32"/>
      <c r="K31" s="32"/>
      <c r="L31" s="5" t="str">
        <f t="shared" si="3"/>
        <v/>
      </c>
    </row>
    <row r="32" spans="2:12" x14ac:dyDescent="0.2">
      <c r="B32" s="26"/>
      <c r="C32" s="27"/>
      <c r="D32" s="27"/>
      <c r="E32" s="27"/>
      <c r="F32" s="3" t="str">
        <f t="shared" si="0"/>
        <v/>
      </c>
      <c r="G32" s="32"/>
      <c r="H32" s="32"/>
      <c r="I32" s="21" t="str">
        <f t="shared" si="4"/>
        <v/>
      </c>
      <c r="J32" s="32"/>
      <c r="K32" s="32"/>
      <c r="L32" s="5" t="str">
        <f t="shared" si="3"/>
        <v/>
      </c>
    </row>
    <row r="33" spans="2:12" x14ac:dyDescent="0.2">
      <c r="B33" s="26"/>
      <c r="C33" s="27"/>
      <c r="D33" s="27"/>
      <c r="E33" s="27"/>
      <c r="F33" s="3" t="str">
        <f t="shared" si="0"/>
        <v/>
      </c>
      <c r="G33" s="32"/>
      <c r="H33" s="32"/>
      <c r="I33" s="21" t="str">
        <f t="shared" si="4"/>
        <v/>
      </c>
      <c r="J33" s="32"/>
      <c r="K33" s="32"/>
      <c r="L33" s="5" t="str">
        <f t="shared" si="3"/>
        <v/>
      </c>
    </row>
    <row r="34" spans="2:12" ht="13.5" thickBot="1" x14ac:dyDescent="0.25">
      <c r="B34" s="28"/>
      <c r="C34" s="29"/>
      <c r="D34" s="29"/>
      <c r="E34" s="29"/>
      <c r="F34" s="4" t="str">
        <f t="shared" si="0"/>
        <v/>
      </c>
      <c r="G34" s="33"/>
      <c r="H34" s="33"/>
      <c r="I34" s="22" t="str">
        <f t="shared" si="4"/>
        <v/>
      </c>
      <c r="J34" s="33"/>
      <c r="K34" s="33"/>
      <c r="L34" s="6"/>
    </row>
  </sheetData>
  <sheetProtection sheet="1"/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Futterbuch</vt:lpstr>
      <vt:lpstr>Beispiel</vt:lpstr>
    </vt:vector>
  </TitlesOfParts>
  <Company>Agrarverwaltung RLP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Agrarverwaltung RLP</dc:creator>
  <cp:lastModifiedBy>Andrea Hoeller</cp:lastModifiedBy>
  <cp:lastPrinted>2018-10-11T10:08:00Z</cp:lastPrinted>
  <dcterms:created xsi:type="dcterms:W3CDTF">2006-11-11T13:41:54Z</dcterms:created>
  <dcterms:modified xsi:type="dcterms:W3CDTF">2019-08-07T12:44:22Z</dcterms:modified>
</cp:coreProperties>
</file>